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Activitatea economico-financiara\Informatia depozite\21.05.2021\"/>
    </mc:Choice>
  </mc:AlternateContent>
  <bookViews>
    <workbookView xWindow="0" yWindow="48" windowWidth="19440" windowHeight="12336"/>
  </bookViews>
  <sheets>
    <sheet name="rus" sheetId="5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I26" i="5" l="1"/>
  <c r="H26" i="5"/>
  <c r="C26" i="5"/>
  <c r="B26" i="5"/>
  <c r="I25" i="5"/>
  <c r="H25" i="5"/>
  <c r="C25" i="5"/>
  <c r="B25" i="5"/>
  <c r="I24" i="5"/>
  <c r="H24" i="5"/>
  <c r="C24" i="5"/>
  <c r="B24" i="5"/>
  <c r="C23" i="5"/>
  <c r="B23" i="5"/>
  <c r="C22" i="5"/>
  <c r="B22" i="5"/>
  <c r="C21" i="5"/>
  <c r="B21" i="5"/>
  <c r="C20" i="5"/>
  <c r="B20" i="5"/>
  <c r="C19" i="5"/>
  <c r="B19" i="5"/>
  <c r="I18" i="5"/>
  <c r="H18" i="5"/>
  <c r="C18" i="5"/>
  <c r="B18" i="5"/>
  <c r="I17" i="5"/>
  <c r="H17" i="5"/>
  <c r="C17" i="5"/>
  <c r="B17" i="5"/>
  <c r="I16" i="5"/>
  <c r="H16" i="5"/>
  <c r="C16" i="5"/>
  <c r="B16" i="5"/>
  <c r="C15" i="5"/>
  <c r="B15" i="5"/>
  <c r="H15" i="5" s="1"/>
  <c r="C14" i="5"/>
  <c r="C30" i="5" s="1"/>
  <c r="B14" i="5"/>
  <c r="C13" i="5"/>
  <c r="B13" i="5"/>
  <c r="C12" i="5"/>
  <c r="C28" i="5" s="1"/>
  <c r="B12" i="5"/>
  <c r="B28" i="5" s="1"/>
  <c r="C11" i="5"/>
  <c r="B11" i="5"/>
  <c r="B27" i="5" s="1"/>
  <c r="C27" i="5" l="1"/>
  <c r="I15" i="5"/>
  <c r="B29" i="5"/>
  <c r="C29" i="5"/>
  <c r="I29" i="5" s="1"/>
  <c r="I27" i="5" s="1"/>
  <c r="B30" i="5"/>
  <c r="H23" i="5"/>
  <c r="I23" i="5"/>
  <c r="I28" i="5"/>
  <c r="I30" i="5"/>
  <c r="H28" i="5"/>
  <c r="H29" i="5"/>
  <c r="H27" i="5" s="1"/>
  <c r="H30" i="5"/>
</calcChain>
</file>

<file path=xl/sharedStrings.xml><?xml version="1.0" encoding="utf-8"?>
<sst xmlns="http://schemas.openxmlformats.org/spreadsheetml/2006/main" count="122" uniqueCount="29">
  <si>
    <t/>
  </si>
  <si>
    <t>a BC Victoriabank SA</t>
  </si>
  <si>
    <t>информации о своей деятельности</t>
  </si>
  <si>
    <t>Приложение №3</t>
  </si>
  <si>
    <t>к Регламенту о порядке раскрытия</t>
  </si>
  <si>
    <t>банками Республики Молдова</t>
  </si>
  <si>
    <t>Информация о депозитах</t>
  </si>
  <si>
    <t xml:space="preserve">по состоянию на </t>
  </si>
  <si>
    <t>Портфель депозитов, тыс. лей, на конец</t>
  </si>
  <si>
    <t xml:space="preserve">Средняя процентная ставка по остаткам депозитов ** *
%, на конец
</t>
  </si>
  <si>
    <t>принятых в MDL</t>
  </si>
  <si>
    <t xml:space="preserve">отчетного месяца </t>
  </si>
  <si>
    <t>месяца, предшествующего отчетному</t>
  </si>
  <si>
    <t xml:space="preserve">года, предшествующего отчетному </t>
  </si>
  <si>
    <t xml:space="preserve">принятых в иностр.
валюте**
</t>
  </si>
  <si>
    <t>Вид депозита</t>
  </si>
  <si>
    <t xml:space="preserve">Беспроцентные депозиты до востребования: </t>
  </si>
  <si>
    <t>Процентные депозиты до востребования:</t>
  </si>
  <si>
    <t xml:space="preserve">Срочные беспроцентные депозиты: </t>
  </si>
  <si>
    <t xml:space="preserve">Срочные прцентные депозиты: </t>
  </si>
  <si>
    <t>Всего депозиты:</t>
  </si>
  <si>
    <t xml:space="preserve"> *В этой категории включаются также депозиты бюджета Республики Молдова и местных бюджетов, банков, небанковских финансовых учреждений и других физических лиц, которые практикуют предпринимательскую или другой вид деятельности и т.д..
** Суммы депозитов в иностранной валюте пересчитываются  по официальному курсу молдавского лея, действующего на отчетный период.
*** рассчитывается в соответствии с п.4 Инструкции об отчетности по процентным ставкам, применяемым банками Республики Молдова.
</t>
  </si>
  <si>
    <t>Подпись:</t>
  </si>
  <si>
    <t xml:space="preserve">Депозиты физических лиц </t>
  </si>
  <si>
    <t xml:space="preserve">Депозиты юридических лиц*, из которых: </t>
  </si>
  <si>
    <t>-депозиты банков</t>
  </si>
  <si>
    <t>Руководитель  ____________________________М.П.</t>
  </si>
  <si>
    <r>
      <t xml:space="preserve">Примечание: </t>
    </r>
    <r>
      <rPr>
        <sz val="10"/>
        <color indexed="8"/>
        <rFont val="Arial"/>
        <family val="2"/>
        <charset val="204"/>
      </rPr>
      <t xml:space="preserve">Информация публикуется в соответствии с Регламентом о требованиях к опубликованию информации банками. </t>
    </r>
  </si>
  <si>
    <t>Дата составления 19.05.2021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</si>
</sst>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04"/>
    </font>
    <font>
      <sz val="10"/>
      <color indexed="64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i/>
      <u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1" fillId="0" borderId="0" xfId="1" applyNumberFormat="1" applyFont="1" applyAlignment="1">
      <alignment horizontal="left" vertical="top"/>
    </xf>
    <xf numFmtId="14" fontId="3" fillId="0" borderId="0" xfId="1" applyNumberFormat="1" applyFont="1" applyAlignment="1">
      <alignment horizontal="left" vertical="top"/>
    </xf>
    <xf numFmtId="0" fontId="3" fillId="0" borderId="0" xfId="1" applyNumberFormat="1" applyFont="1" applyAlignment="1">
      <alignment horizontal="left" vertical="top"/>
    </xf>
    <xf numFmtId="14" fontId="4" fillId="0" borderId="0" xfId="1" applyNumberFormat="1" applyFont="1" applyAlignment="1">
      <alignment horizontal="left" vertical="top"/>
    </xf>
    <xf numFmtId="0" fontId="4" fillId="2" borderId="1" xfId="1" applyNumberFormat="1" applyFont="1" applyFill="1" applyBorder="1" applyAlignment="1">
      <alignment horizontal="left"/>
    </xf>
    <xf numFmtId="0" fontId="1" fillId="0" borderId="1" xfId="1" applyNumberFormat="1" applyFont="1" applyBorder="1" applyAlignment="1">
      <alignment horizontal="left"/>
    </xf>
    <xf numFmtId="0" fontId="6" fillId="0" borderId="0" xfId="0" applyFont="1"/>
    <xf numFmtId="0" fontId="4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left"/>
    </xf>
    <xf numFmtId="4" fontId="4" fillId="2" borderId="1" xfId="2" applyNumberFormat="1" applyFont="1" applyFill="1" applyBorder="1" applyAlignment="1">
      <alignment horizontal="right" vertical="top"/>
    </xf>
    <xf numFmtId="4" fontId="1" fillId="0" borderId="1" xfId="2" applyNumberFormat="1" applyFont="1" applyBorder="1" applyAlignment="1">
      <alignment horizontal="right" vertical="top"/>
    </xf>
    <xf numFmtId="3" fontId="4" fillId="2" borderId="1" xfId="2" applyNumberFormat="1" applyFont="1" applyFill="1" applyBorder="1" applyAlignment="1">
      <alignment horizontal="right" vertical="top"/>
    </xf>
    <xf numFmtId="4" fontId="1" fillId="0" borderId="1" xfId="2" applyNumberFormat="1" applyFont="1" applyFill="1" applyBorder="1" applyAlignment="1">
      <alignment horizontal="right" vertical="top"/>
    </xf>
    <xf numFmtId="0" fontId="1" fillId="0" borderId="0" xfId="1" applyNumberFormat="1" applyFont="1" applyAlignment="1">
      <alignment horizontal="center" vertical="center"/>
    </xf>
    <xf numFmtId="3" fontId="7" fillId="2" borderId="1" xfId="2" applyNumberFormat="1" applyFont="1" applyFill="1" applyBorder="1" applyAlignment="1">
      <alignment horizontal="right" vertical="top"/>
    </xf>
    <xf numFmtId="3" fontId="5" fillId="0" borderId="1" xfId="2" applyNumberFormat="1" applyFont="1" applyBorder="1" applyAlignment="1">
      <alignment horizontal="right" vertical="top"/>
    </xf>
    <xf numFmtId="0" fontId="4" fillId="0" borderId="0" xfId="1" applyNumberFormat="1" applyFont="1" applyAlignment="1">
      <alignment horizontal="center" vertical="center" wrapText="1"/>
    </xf>
    <xf numFmtId="0" fontId="4" fillId="0" borderId="5" xfId="1" applyNumberFormat="1" applyFont="1" applyFill="1" applyBorder="1" applyAlignment="1">
      <alignment horizontal="left"/>
    </xf>
    <xf numFmtId="0" fontId="1" fillId="0" borderId="1" xfId="1" quotePrefix="1" applyNumberFormat="1" applyFont="1" applyBorder="1" applyAlignment="1">
      <alignment horizontal="left"/>
    </xf>
    <xf numFmtId="3" fontId="1" fillId="0" borderId="1" xfId="2" applyNumberFormat="1" applyFont="1" applyBorder="1" applyAlignment="1">
      <alignment horizontal="right" vertical="top"/>
    </xf>
    <xf numFmtId="0" fontId="1" fillId="0" borderId="0" xfId="1" applyNumberFormat="1" applyFont="1" applyAlignment="1">
      <alignment horizontal="right" vertical="top"/>
    </xf>
    <xf numFmtId="0" fontId="5" fillId="0" borderId="0" xfId="0" applyFont="1" applyAlignment="1">
      <alignment horizontal="left" vertical="top" wrapText="1"/>
    </xf>
    <xf numFmtId="0" fontId="4" fillId="0" borderId="2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/>
    </xf>
    <xf numFmtId="0" fontId="1" fillId="0" borderId="0" xfId="1" applyNumberFormat="1" applyFont="1" applyAlignment="1">
      <alignment horizontal="center" vertical="center"/>
    </xf>
    <xf numFmtId="0" fontId="4" fillId="0" borderId="1" xfId="1" applyNumberFormat="1" applyFont="1" applyBorder="1" applyAlignment="1">
      <alignment horizontal="center"/>
    </xf>
    <xf numFmtId="0" fontId="1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</cellXfs>
  <cellStyles count="3">
    <cellStyle name="Normal" xfId="0" builtinId="0"/>
    <cellStyle name="Normal_Sheet1" xfId="1"/>
    <cellStyle name="Normal_Sheet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dmila.botnar/Desktop/Raport%20Depozite%20lunar/20210430/Deposits%20ALL%20-%2020210430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osits - 20180430"/>
      <sheetName val="Carduri"/>
      <sheetName val="Curs"/>
      <sheetName val="Bilant"/>
      <sheetName val="Depozite"/>
      <sheetName val="Dezv inf"/>
      <sheetName val="ALL"/>
    </sheetNames>
    <sheetDataSet>
      <sheetData sheetId="0"/>
      <sheetData sheetId="1"/>
      <sheetData sheetId="2"/>
      <sheetData sheetId="3"/>
      <sheetData sheetId="4"/>
      <sheetData sheetId="5">
        <row r="14">
          <cell r="D14">
            <v>1832302035.8299119</v>
          </cell>
          <cell r="E14">
            <v>2709564532.5200272</v>
          </cell>
        </row>
        <row r="15">
          <cell r="D15">
            <v>377871933.29991221</v>
          </cell>
          <cell r="E15">
            <v>822703707.58002758</v>
          </cell>
        </row>
        <row r="16">
          <cell r="D16">
            <v>1451325560.7299998</v>
          </cell>
          <cell r="E16">
            <v>1824792528.1599994</v>
          </cell>
        </row>
        <row r="17">
          <cell r="D17">
            <v>3104541.8000000003</v>
          </cell>
          <cell r="E17">
            <v>62068296.780000001</v>
          </cell>
        </row>
        <row r="18">
          <cell r="D18">
            <v>3735366306.8299313</v>
          </cell>
          <cell r="E18">
            <v>693944448.74000239</v>
          </cell>
        </row>
        <row r="19">
          <cell r="D19">
            <v>2013367298.569931</v>
          </cell>
          <cell r="E19">
            <v>625643802.76000237</v>
          </cell>
          <cell r="G19">
            <v>0.87735540632525344</v>
          </cell>
          <cell r="H19">
            <v>0.15101936242105524</v>
          </cell>
        </row>
        <row r="20">
          <cell r="D20">
            <v>1721999008.2600005</v>
          </cell>
          <cell r="E20">
            <v>66849391.229999997</v>
          </cell>
          <cell r="G20">
            <v>2.4638950638794999</v>
          </cell>
          <cell r="H20">
            <v>0.17525188136533387</v>
          </cell>
        </row>
        <row r="21">
          <cell r="D21">
            <v>0</v>
          </cell>
          <cell r="E21">
            <v>1451254.75</v>
          </cell>
          <cell r="G21">
            <v>0</v>
          </cell>
          <cell r="H21">
            <v>0.15</v>
          </cell>
        </row>
        <row r="22">
          <cell r="D22">
            <v>14935451.829999998</v>
          </cell>
          <cell r="E22">
            <v>24308648.580000002</v>
          </cell>
        </row>
        <row r="23">
          <cell r="D23">
            <v>1098647.2</v>
          </cell>
          <cell r="E23">
            <v>1954559.1</v>
          </cell>
        </row>
        <row r="24">
          <cell r="D24">
            <v>13836804.629999999</v>
          </cell>
          <cell r="E24">
            <v>22354089.48</v>
          </cell>
        </row>
        <row r="25">
          <cell r="D25">
            <v>0</v>
          </cell>
          <cell r="E25">
            <v>0</v>
          </cell>
        </row>
        <row r="26">
          <cell r="D26">
            <v>2282073355.1599979</v>
          </cell>
          <cell r="E26">
            <v>1784724167.4599998</v>
          </cell>
        </row>
        <row r="27">
          <cell r="D27">
            <v>1964585477.3799982</v>
          </cell>
          <cell r="E27">
            <v>1655673094.8999999</v>
          </cell>
          <cell r="G27">
            <v>4.0071410848249656</v>
          </cell>
          <cell r="H27">
            <v>0.57822678767693814</v>
          </cell>
        </row>
        <row r="28">
          <cell r="D28">
            <v>314287877.77999991</v>
          </cell>
          <cell r="E28">
            <v>129051072.56</v>
          </cell>
          <cell r="G28">
            <v>2.3049538531123046</v>
          </cell>
          <cell r="H28">
            <v>0.26017944435702078</v>
          </cell>
        </row>
        <row r="29">
          <cell r="D29">
            <v>3200000</v>
          </cell>
          <cell r="E29">
            <v>0</v>
          </cell>
          <cell r="G29">
            <v>0.15</v>
          </cell>
          <cell r="H29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A4" sqref="A4"/>
    </sheetView>
  </sheetViews>
  <sheetFormatPr defaultRowHeight="14.4" x14ac:dyDescent="0.3"/>
  <cols>
    <col min="1" max="1" width="45.109375" customWidth="1"/>
    <col min="2" max="2" width="10.109375" bestFit="1" customWidth="1"/>
    <col min="3" max="3" width="11.109375" customWidth="1"/>
    <col min="4" max="4" width="10.109375" customWidth="1"/>
    <col min="5" max="5" width="12.109375" customWidth="1"/>
    <col min="6" max="6" width="10.109375" bestFit="1" customWidth="1"/>
    <col min="7" max="7" width="12" customWidth="1"/>
    <col min="8" max="8" width="11.33203125" customWidth="1"/>
    <col min="9" max="9" width="11.109375" customWidth="1"/>
    <col min="10" max="10" width="10.109375" bestFit="1" customWidth="1"/>
    <col min="11" max="11" width="10.109375" customWidth="1"/>
    <col min="12" max="12" width="10.109375" bestFit="1" customWidth="1"/>
    <col min="13" max="13" width="11.109375" customWidth="1"/>
    <col min="14" max="14" width="11" bestFit="1" customWidth="1"/>
  </cols>
  <sheetData>
    <row r="1" spans="1:13" x14ac:dyDescent="0.3">
      <c r="A1" s="7"/>
      <c r="J1" s="21" t="s">
        <v>3</v>
      </c>
      <c r="K1" s="21"/>
      <c r="L1" s="21"/>
      <c r="M1" s="21"/>
    </row>
    <row r="2" spans="1:13" x14ac:dyDescent="0.3">
      <c r="A2" s="1" t="s">
        <v>0</v>
      </c>
      <c r="B2" s="2"/>
      <c r="C2" s="3"/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21" t="s">
        <v>4</v>
      </c>
      <c r="K2" s="21"/>
      <c r="L2" s="21"/>
      <c r="M2" s="21"/>
    </row>
    <row r="3" spans="1:13" x14ac:dyDescent="0.3">
      <c r="A3" s="1"/>
      <c r="B3" s="2"/>
      <c r="C3" s="3"/>
      <c r="D3" s="1"/>
      <c r="E3" s="1"/>
      <c r="F3" s="1"/>
      <c r="G3" s="1"/>
      <c r="H3" s="1"/>
      <c r="I3" s="1"/>
      <c r="J3" s="21" t="s">
        <v>5</v>
      </c>
      <c r="K3" s="21"/>
      <c r="L3" s="21"/>
      <c r="M3" s="21"/>
    </row>
    <row r="4" spans="1:13" x14ac:dyDescent="0.3">
      <c r="A4" s="1" t="s">
        <v>0</v>
      </c>
      <c r="B4" s="1" t="s">
        <v>0</v>
      </c>
      <c r="C4" s="1" t="s">
        <v>0</v>
      </c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21" t="s">
        <v>2</v>
      </c>
      <c r="K4" s="21"/>
      <c r="L4" s="21"/>
      <c r="M4" s="21"/>
    </row>
    <row r="5" spans="1:13" x14ac:dyDescent="0.3">
      <c r="A5" s="25" t="s">
        <v>6</v>
      </c>
      <c r="B5" s="26" t="s">
        <v>0</v>
      </c>
      <c r="C5" s="26" t="s">
        <v>0</v>
      </c>
      <c r="D5" s="26" t="s">
        <v>0</v>
      </c>
      <c r="E5" s="26" t="s">
        <v>0</v>
      </c>
      <c r="F5" s="26" t="s">
        <v>0</v>
      </c>
      <c r="G5" s="26" t="s">
        <v>0</v>
      </c>
      <c r="H5" s="26" t="s">
        <v>0</v>
      </c>
      <c r="I5" s="26" t="s">
        <v>0</v>
      </c>
      <c r="J5" s="26" t="s">
        <v>0</v>
      </c>
      <c r="K5" s="26" t="s">
        <v>0</v>
      </c>
      <c r="L5" s="26" t="s">
        <v>0</v>
      </c>
      <c r="M5" s="26" t="s">
        <v>0</v>
      </c>
    </row>
    <row r="6" spans="1:13" x14ac:dyDescent="0.3">
      <c r="A6" s="25" t="s">
        <v>1</v>
      </c>
      <c r="B6" s="26" t="s">
        <v>0</v>
      </c>
      <c r="C6" s="26" t="s">
        <v>0</v>
      </c>
      <c r="D6" s="26" t="s">
        <v>0</v>
      </c>
      <c r="E6" s="26" t="s">
        <v>0</v>
      </c>
      <c r="F6" s="26" t="s">
        <v>0</v>
      </c>
      <c r="G6" s="26" t="s">
        <v>0</v>
      </c>
      <c r="H6" s="26" t="s">
        <v>0</v>
      </c>
      <c r="I6" s="26" t="s">
        <v>0</v>
      </c>
      <c r="J6" s="26" t="s">
        <v>0</v>
      </c>
      <c r="K6" s="26" t="s">
        <v>0</v>
      </c>
      <c r="L6" s="26" t="s">
        <v>0</v>
      </c>
      <c r="M6" s="26" t="s">
        <v>0</v>
      </c>
    </row>
    <row r="7" spans="1:13" ht="39.6" x14ac:dyDescent="0.3">
      <c r="A7" s="14" t="s">
        <v>0</v>
      </c>
      <c r="B7" s="14" t="s">
        <v>0</v>
      </c>
      <c r="C7" s="14" t="s">
        <v>0</v>
      </c>
      <c r="D7" s="14" t="s">
        <v>0</v>
      </c>
      <c r="E7" s="17" t="s">
        <v>7</v>
      </c>
      <c r="F7" s="4">
        <v>44316</v>
      </c>
      <c r="G7" s="1" t="s">
        <v>0</v>
      </c>
      <c r="H7" s="1" t="s">
        <v>0</v>
      </c>
      <c r="I7" s="1" t="s">
        <v>0</v>
      </c>
      <c r="J7" s="1" t="s">
        <v>0</v>
      </c>
      <c r="K7" s="1" t="s">
        <v>0</v>
      </c>
      <c r="L7" s="1" t="s">
        <v>0</v>
      </c>
      <c r="M7" s="1" t="s">
        <v>0</v>
      </c>
    </row>
    <row r="8" spans="1:13" ht="28.5" customHeight="1" x14ac:dyDescent="0.3">
      <c r="A8" s="27" t="s">
        <v>15</v>
      </c>
      <c r="B8" s="29" t="s">
        <v>8</v>
      </c>
      <c r="C8" s="30" t="s">
        <v>0</v>
      </c>
      <c r="D8" s="30" t="s">
        <v>0</v>
      </c>
      <c r="E8" s="30" t="s">
        <v>0</v>
      </c>
      <c r="F8" s="30" t="s">
        <v>0</v>
      </c>
      <c r="G8" s="31" t="s">
        <v>0</v>
      </c>
      <c r="H8" s="23" t="s">
        <v>9</v>
      </c>
      <c r="I8" s="30" t="s">
        <v>0</v>
      </c>
      <c r="J8" s="30" t="s">
        <v>0</v>
      </c>
      <c r="K8" s="30" t="s">
        <v>0</v>
      </c>
      <c r="L8" s="30" t="s">
        <v>0</v>
      </c>
      <c r="M8" s="31" t="s">
        <v>0</v>
      </c>
    </row>
    <row r="9" spans="1:13" ht="39" customHeight="1" x14ac:dyDescent="0.3">
      <c r="A9" s="28" t="s">
        <v>0</v>
      </c>
      <c r="B9" s="32" t="s">
        <v>11</v>
      </c>
      <c r="C9" s="33" t="s">
        <v>0</v>
      </c>
      <c r="D9" s="23" t="s">
        <v>12</v>
      </c>
      <c r="E9" s="24" t="s">
        <v>0</v>
      </c>
      <c r="F9" s="23" t="s">
        <v>13</v>
      </c>
      <c r="G9" s="24" t="s">
        <v>0</v>
      </c>
      <c r="H9" s="32" t="s">
        <v>11</v>
      </c>
      <c r="I9" s="33" t="s">
        <v>0</v>
      </c>
      <c r="J9" s="23" t="s">
        <v>12</v>
      </c>
      <c r="K9" s="24" t="s">
        <v>0</v>
      </c>
      <c r="L9" s="23" t="s">
        <v>13</v>
      </c>
      <c r="M9" s="24" t="s">
        <v>0</v>
      </c>
    </row>
    <row r="10" spans="1:13" ht="45" customHeight="1" x14ac:dyDescent="0.3">
      <c r="A10" s="27" t="s">
        <v>0</v>
      </c>
      <c r="B10" s="8" t="s">
        <v>10</v>
      </c>
      <c r="C10" s="8" t="s">
        <v>14</v>
      </c>
      <c r="D10" s="8" t="s">
        <v>10</v>
      </c>
      <c r="E10" s="8" t="s">
        <v>14</v>
      </c>
      <c r="F10" s="8" t="s">
        <v>10</v>
      </c>
      <c r="G10" s="8" t="s">
        <v>14</v>
      </c>
      <c r="H10" s="8" t="s">
        <v>10</v>
      </c>
      <c r="I10" s="8" t="s">
        <v>14</v>
      </c>
      <c r="J10" s="8" t="s">
        <v>10</v>
      </c>
      <c r="K10" s="8" t="s">
        <v>14</v>
      </c>
      <c r="L10" s="8" t="s">
        <v>10</v>
      </c>
      <c r="M10" s="8" t="s">
        <v>14</v>
      </c>
    </row>
    <row r="11" spans="1:13" x14ac:dyDescent="0.3">
      <c r="A11" s="5" t="s">
        <v>16</v>
      </c>
      <c r="B11" s="15">
        <f>'[1]Dezv inf'!D14/1000</f>
        <v>1832302.0358299119</v>
      </c>
      <c r="C11" s="15">
        <f>'[1]Dezv inf'!E14/1000</f>
        <v>2709564.5325200274</v>
      </c>
      <c r="D11" s="12">
        <v>1748205.2173699096</v>
      </c>
      <c r="E11" s="12">
        <v>2755488.9577499609</v>
      </c>
      <c r="F11" s="12">
        <v>1778755.2630798782</v>
      </c>
      <c r="G11" s="12">
        <v>2705212.3493399643</v>
      </c>
      <c r="H11" s="10"/>
      <c r="I11" s="10"/>
      <c r="J11" s="10"/>
      <c r="K11" s="10"/>
      <c r="L11" s="10"/>
      <c r="M11" s="10"/>
    </row>
    <row r="12" spans="1:13" x14ac:dyDescent="0.3">
      <c r="A12" s="6" t="s">
        <v>23</v>
      </c>
      <c r="B12" s="16">
        <f>'[1]Dezv inf'!D15/1000</f>
        <v>377871.9332999122</v>
      </c>
      <c r="C12" s="16">
        <f>'[1]Dezv inf'!E15/1000</f>
        <v>822703.70758002764</v>
      </c>
      <c r="D12" s="20">
        <v>390108.20004991203</v>
      </c>
      <c r="E12" s="20">
        <v>805847.95680995996</v>
      </c>
      <c r="F12" s="20">
        <v>343852.11622987798</v>
      </c>
      <c r="G12" s="20">
        <v>807631.50030996348</v>
      </c>
      <c r="H12" s="11"/>
      <c r="I12" s="11"/>
      <c r="J12" s="11"/>
      <c r="K12" s="11"/>
      <c r="L12" s="11"/>
      <c r="M12" s="11"/>
    </row>
    <row r="13" spans="1:13" x14ac:dyDescent="0.3">
      <c r="A13" s="6" t="s">
        <v>24</v>
      </c>
      <c r="B13" s="16">
        <f>'[1]Dezv inf'!D16/1000</f>
        <v>1451325.5607299998</v>
      </c>
      <c r="C13" s="16">
        <f>'[1]Dezv inf'!E16/1000</f>
        <v>1824792.5281599993</v>
      </c>
      <c r="D13" s="20">
        <v>1354897.9314699976</v>
      </c>
      <c r="E13" s="20">
        <v>1886058.6349300009</v>
      </c>
      <c r="F13" s="20">
        <v>1433753.2690900001</v>
      </c>
      <c r="G13" s="20">
        <v>1831826.2085000006</v>
      </c>
      <c r="H13" s="11"/>
      <c r="I13" s="11"/>
      <c r="J13" s="11"/>
      <c r="K13" s="11"/>
      <c r="L13" s="11"/>
      <c r="M13" s="11"/>
    </row>
    <row r="14" spans="1:13" x14ac:dyDescent="0.3">
      <c r="A14" s="19" t="s">
        <v>25</v>
      </c>
      <c r="B14" s="16">
        <f>'[1]Dezv inf'!D17/1000</f>
        <v>3104.5418000000004</v>
      </c>
      <c r="C14" s="16">
        <f>'[1]Dezv inf'!E17/1000</f>
        <v>62068.296780000004</v>
      </c>
      <c r="D14" s="20">
        <v>3199.0858499999999</v>
      </c>
      <c r="E14" s="20">
        <v>63582.366009999998</v>
      </c>
      <c r="F14" s="20">
        <v>1149.8777600000001</v>
      </c>
      <c r="G14" s="20">
        <v>65754.640530000004</v>
      </c>
      <c r="H14" s="11"/>
      <c r="I14" s="11"/>
      <c r="J14" s="11"/>
      <c r="K14" s="11"/>
      <c r="L14" s="11"/>
      <c r="M14" s="11"/>
    </row>
    <row r="15" spans="1:13" x14ac:dyDescent="0.3">
      <c r="A15" s="5" t="s">
        <v>17</v>
      </c>
      <c r="B15" s="15">
        <f>'[1]Dezv inf'!D18/1000</f>
        <v>3735366.3068299312</v>
      </c>
      <c r="C15" s="15">
        <f>'[1]Dezv inf'!E18/1000</f>
        <v>693944.44874000235</v>
      </c>
      <c r="D15" s="12">
        <v>3504979.3031199635</v>
      </c>
      <c r="E15" s="12">
        <v>628736.61864999833</v>
      </c>
      <c r="F15" s="12">
        <v>2692151.310739947</v>
      </c>
      <c r="G15" s="12">
        <v>633915.82724999974</v>
      </c>
      <c r="H15" s="10">
        <f>SUMPRODUCT(B16:B18,H16:H18)/B15</f>
        <v>1.608748124591789</v>
      </c>
      <c r="I15" s="10">
        <f>SUMPRODUCT(C16:C18,I16:I18)/C15</f>
        <v>0.15335160931456027</v>
      </c>
      <c r="J15" s="10">
        <v>1.5067220265476977</v>
      </c>
      <c r="K15" s="10">
        <v>0.15052715255563257</v>
      </c>
      <c r="L15" s="10">
        <v>1.0574397649958998</v>
      </c>
      <c r="M15" s="10">
        <v>0.15876496027145306</v>
      </c>
    </row>
    <row r="16" spans="1:13" x14ac:dyDescent="0.3">
      <c r="A16" s="6" t="s">
        <v>23</v>
      </c>
      <c r="B16" s="16">
        <f>'[1]Dezv inf'!D19/1000</f>
        <v>2013367.298569931</v>
      </c>
      <c r="C16" s="16">
        <f>'[1]Dezv inf'!E19/1000</f>
        <v>625643.80276000232</v>
      </c>
      <c r="D16" s="20">
        <v>1906843.1058099633</v>
      </c>
      <c r="E16" s="20">
        <v>618241.71626999835</v>
      </c>
      <c r="F16" s="20">
        <v>1891378.359999947</v>
      </c>
      <c r="G16" s="20">
        <v>603722.1795099997</v>
      </c>
      <c r="H16" s="11">
        <f>'[1]Dezv inf'!G19</f>
        <v>0.87735540632525344</v>
      </c>
      <c r="I16" s="11">
        <f>'[1]Dezv inf'!H19</f>
        <v>0.15101936242105524</v>
      </c>
      <c r="J16" s="11">
        <v>0.864586410451329</v>
      </c>
      <c r="K16" s="11">
        <v>0.14998096525567584</v>
      </c>
      <c r="L16" s="11">
        <v>0.82683134243073586</v>
      </c>
      <c r="M16" s="11">
        <v>0.14997849553910628</v>
      </c>
    </row>
    <row r="17" spans="1:13" x14ac:dyDescent="0.3">
      <c r="A17" s="6" t="s">
        <v>24</v>
      </c>
      <c r="B17" s="16">
        <f>'[1]Dezv inf'!D20/1000</f>
        <v>1721999.0082600005</v>
      </c>
      <c r="C17" s="16">
        <f>'[1]Dezv inf'!E20/1000</f>
        <v>66849.391229999994</v>
      </c>
      <c r="D17" s="20">
        <v>1598136.1973100002</v>
      </c>
      <c r="E17" s="20">
        <v>9082.1689200000019</v>
      </c>
      <c r="F17" s="20">
        <v>800772.95073999977</v>
      </c>
      <c r="G17" s="20">
        <v>27696.098489999997</v>
      </c>
      <c r="H17" s="11">
        <f>'[1]Dezv inf'!G20</f>
        <v>2.4638950638794999</v>
      </c>
      <c r="I17" s="11">
        <f>'[1]Dezv inf'!H20</f>
        <v>0.17525188136533387</v>
      </c>
      <c r="J17" s="11">
        <v>2.2728969461880912</v>
      </c>
      <c r="K17" s="11">
        <v>0.1877892319955716</v>
      </c>
      <c r="L17" s="11">
        <v>1.6021232232351041</v>
      </c>
      <c r="M17" s="11">
        <v>0.35108354840312023</v>
      </c>
    </row>
    <row r="18" spans="1:13" x14ac:dyDescent="0.3">
      <c r="A18" s="19" t="s">
        <v>25</v>
      </c>
      <c r="B18" s="16">
        <f>'[1]Dezv inf'!D21/1000</f>
        <v>0</v>
      </c>
      <c r="C18" s="16">
        <f>'[1]Dezv inf'!E21/1000</f>
        <v>1451.2547500000001</v>
      </c>
      <c r="D18" s="20">
        <v>0</v>
      </c>
      <c r="E18" s="20">
        <v>1412.7334599999999</v>
      </c>
      <c r="F18" s="20">
        <v>0</v>
      </c>
      <c r="G18" s="20">
        <v>2497.54925</v>
      </c>
      <c r="H18" s="11">
        <f>'[1]Dezv inf'!G21</f>
        <v>0</v>
      </c>
      <c r="I18" s="11">
        <f>'[1]Dezv inf'!H21</f>
        <v>0.15</v>
      </c>
      <c r="J18" s="11">
        <v>0</v>
      </c>
      <c r="K18" s="11">
        <v>0.15</v>
      </c>
      <c r="L18" s="11">
        <v>0</v>
      </c>
      <c r="M18" s="11">
        <v>0.15</v>
      </c>
    </row>
    <row r="19" spans="1:13" x14ac:dyDescent="0.3">
      <c r="A19" s="5" t="s">
        <v>18</v>
      </c>
      <c r="B19" s="15">
        <f>'[1]Dezv inf'!D22/1000</f>
        <v>14935.451829999998</v>
      </c>
      <c r="C19" s="15">
        <f>'[1]Dezv inf'!E22/1000</f>
        <v>24308.648580000001</v>
      </c>
      <c r="D19" s="12">
        <v>11460.257069999996</v>
      </c>
      <c r="E19" s="12">
        <v>23842.37197</v>
      </c>
      <c r="F19" s="12">
        <v>14826.553239999997</v>
      </c>
      <c r="G19" s="12">
        <v>23728.378619999996</v>
      </c>
      <c r="H19" s="12"/>
      <c r="I19" s="12"/>
      <c r="J19" s="12"/>
      <c r="K19" s="12"/>
      <c r="L19" s="12"/>
      <c r="M19" s="12"/>
    </row>
    <row r="20" spans="1:13" x14ac:dyDescent="0.3">
      <c r="A20" s="6" t="s">
        <v>23</v>
      </c>
      <c r="B20" s="16">
        <f>'[1]Dezv inf'!D23/1000</f>
        <v>1098.6471999999999</v>
      </c>
      <c r="C20" s="16">
        <f>'[1]Dezv inf'!E23/1000</f>
        <v>1954.5591000000002</v>
      </c>
      <c r="D20" s="20">
        <v>598.6472</v>
      </c>
      <c r="E20" s="20">
        <v>1914.2060799999997</v>
      </c>
      <c r="F20" s="20">
        <v>362.39</v>
      </c>
      <c r="G20" s="20">
        <v>1914.0703199999998</v>
      </c>
      <c r="H20" s="11"/>
      <c r="I20" s="11"/>
      <c r="J20" s="11"/>
      <c r="K20" s="11"/>
      <c r="L20" s="11"/>
      <c r="M20" s="11"/>
    </row>
    <row r="21" spans="1:13" x14ac:dyDescent="0.3">
      <c r="A21" s="6" t="s">
        <v>24</v>
      </c>
      <c r="B21" s="16">
        <f>'[1]Dezv inf'!D24/1000</f>
        <v>13836.804629999999</v>
      </c>
      <c r="C21" s="16">
        <f>'[1]Dezv inf'!E24/1000</f>
        <v>22354.089479999999</v>
      </c>
      <c r="D21" s="20">
        <v>10861.609869999997</v>
      </c>
      <c r="E21" s="20">
        <v>21928.16589</v>
      </c>
      <c r="F21" s="20">
        <v>14464.163239999998</v>
      </c>
      <c r="G21" s="20">
        <v>21814.308299999997</v>
      </c>
      <c r="H21" s="11"/>
      <c r="I21" s="11"/>
      <c r="J21" s="11"/>
      <c r="K21" s="11"/>
      <c r="L21" s="11"/>
      <c r="M21" s="11"/>
    </row>
    <row r="22" spans="1:13" x14ac:dyDescent="0.3">
      <c r="A22" s="19" t="s">
        <v>25</v>
      </c>
      <c r="B22" s="16">
        <f>'[1]Dezv inf'!D25/1000</f>
        <v>0</v>
      </c>
      <c r="C22" s="16">
        <f>'[1]Dezv inf'!E25/1000</f>
        <v>0</v>
      </c>
      <c r="D22" s="20">
        <v>0</v>
      </c>
      <c r="E22" s="20">
        <v>0</v>
      </c>
      <c r="F22" s="20">
        <v>0</v>
      </c>
      <c r="G22" s="20">
        <v>0</v>
      </c>
      <c r="H22" s="11"/>
      <c r="I22" s="11"/>
      <c r="J22" s="11"/>
      <c r="K22" s="11"/>
      <c r="L22" s="11"/>
      <c r="M22" s="11"/>
    </row>
    <row r="23" spans="1:13" x14ac:dyDescent="0.3">
      <c r="A23" s="5" t="s">
        <v>19</v>
      </c>
      <c r="B23" s="15">
        <f>'[1]Dezv inf'!D26/1000</f>
        <v>2282073.3551599979</v>
      </c>
      <c r="C23" s="15">
        <f>'[1]Dezv inf'!E26/1000</f>
        <v>1784724.1674599999</v>
      </c>
      <c r="D23" s="12">
        <v>2263826.1231899983</v>
      </c>
      <c r="E23" s="12">
        <v>1764209.766740001</v>
      </c>
      <c r="F23" s="12">
        <v>2441579.2360500009</v>
      </c>
      <c r="G23" s="12">
        <v>1727909.8788600008</v>
      </c>
      <c r="H23" s="10">
        <f>SUMPRODUCT(B24:B26,H24:H26)/B23</f>
        <v>3.7673066978745724</v>
      </c>
      <c r="I23" s="10">
        <f>SUMPRODUCT(C24:C26,I24:I26)/C23</f>
        <v>0.55522919985432928</v>
      </c>
      <c r="J23" s="10">
        <v>3.7845836660701044</v>
      </c>
      <c r="K23" s="10">
        <v>0.56328345791958823</v>
      </c>
      <c r="L23" s="10">
        <v>3.7584687354237634</v>
      </c>
      <c r="M23" s="10">
        <v>0.5949494967890897</v>
      </c>
    </row>
    <row r="24" spans="1:13" x14ac:dyDescent="0.3">
      <c r="A24" s="6" t="s">
        <v>23</v>
      </c>
      <c r="B24" s="16">
        <f>'[1]Dezv inf'!D27/1000</f>
        <v>1964585.4773799982</v>
      </c>
      <c r="C24" s="16">
        <f>'[1]Dezv inf'!E27/1000</f>
        <v>1655673.0948999999</v>
      </c>
      <c r="D24" s="20">
        <v>1941313.5385499981</v>
      </c>
      <c r="E24" s="20">
        <v>1635980.8265300009</v>
      </c>
      <c r="F24" s="20">
        <v>2009635.2400800008</v>
      </c>
      <c r="G24" s="20">
        <v>1643953.0870400008</v>
      </c>
      <c r="H24" s="13">
        <f>'[1]Dezv inf'!G27</f>
        <v>4.0071410848249656</v>
      </c>
      <c r="I24" s="13">
        <f>'[1]Dezv inf'!H27</f>
        <v>0.57822678767693814</v>
      </c>
      <c r="J24" s="13">
        <v>4.0201547477186033</v>
      </c>
      <c r="K24" s="13">
        <v>0.58665029094961574</v>
      </c>
      <c r="L24" s="13">
        <v>4.1221692568491726</v>
      </c>
      <c r="M24" s="13">
        <v>0.6100682900960257</v>
      </c>
    </row>
    <row r="25" spans="1:13" x14ac:dyDescent="0.3">
      <c r="A25" s="6" t="s">
        <v>24</v>
      </c>
      <c r="B25" s="16">
        <f>'[1]Dezv inf'!D28/1000</f>
        <v>314287.87777999992</v>
      </c>
      <c r="C25" s="16">
        <f>'[1]Dezv inf'!E28/1000</f>
        <v>129051.07256</v>
      </c>
      <c r="D25" s="20">
        <v>319212.58463999996</v>
      </c>
      <c r="E25" s="20">
        <v>128228.94021</v>
      </c>
      <c r="F25" s="20">
        <v>428043.99596999999</v>
      </c>
      <c r="G25" s="20">
        <v>83956.791820000013</v>
      </c>
      <c r="H25" s="13">
        <f>'[1]Dezv inf'!G28</f>
        <v>2.3049538531123046</v>
      </c>
      <c r="I25" s="13">
        <f>'[1]Dezv inf'!H28</f>
        <v>0.26017944435702078</v>
      </c>
      <c r="J25" s="11">
        <v>2.3895158478658529</v>
      </c>
      <c r="K25" s="11">
        <v>0.26516284059835321</v>
      </c>
      <c r="L25" s="11">
        <v>2.083798927243437</v>
      </c>
      <c r="M25" s="11">
        <v>0.298909279071572</v>
      </c>
    </row>
    <row r="26" spans="1:13" x14ac:dyDescent="0.3">
      <c r="A26" s="19" t="s">
        <v>25</v>
      </c>
      <c r="B26" s="16">
        <f>'[1]Dezv inf'!D29/1000</f>
        <v>3200</v>
      </c>
      <c r="C26" s="16">
        <f>'[1]Dezv inf'!E29/1000</f>
        <v>0</v>
      </c>
      <c r="D26" s="20">
        <v>3300</v>
      </c>
      <c r="E26" s="20">
        <v>0</v>
      </c>
      <c r="F26" s="20">
        <v>3900</v>
      </c>
      <c r="G26" s="20">
        <v>0</v>
      </c>
      <c r="H26" s="13">
        <f>'[1]Dezv inf'!G29</f>
        <v>0.15</v>
      </c>
      <c r="I26" s="13">
        <f>'[1]Dezv inf'!H29</f>
        <v>0</v>
      </c>
      <c r="J26" s="11">
        <v>0.15</v>
      </c>
      <c r="K26" s="11">
        <v>0</v>
      </c>
      <c r="L26" s="11">
        <v>0.15</v>
      </c>
      <c r="M26" s="11">
        <v>0</v>
      </c>
    </row>
    <row r="27" spans="1:13" x14ac:dyDescent="0.3">
      <c r="A27" s="5" t="s">
        <v>20</v>
      </c>
      <c r="B27" s="15">
        <f t="shared" ref="B27:C30" si="0">SUM(B11,B15,B19,B23)</f>
        <v>7864677.1496498408</v>
      </c>
      <c r="C27" s="15">
        <f t="shared" si="0"/>
        <v>5212541.7973000295</v>
      </c>
      <c r="D27" s="12">
        <v>7528470.9007498715</v>
      </c>
      <c r="E27" s="12">
        <v>5172277.7151099602</v>
      </c>
      <c r="F27" s="12">
        <v>6927312.363109827</v>
      </c>
      <c r="G27" s="12">
        <v>5090766.434069965</v>
      </c>
      <c r="H27" s="10">
        <f>SUMPRODUCT(B28:B30,H28:H30)/B27</f>
        <v>1.8572324710572123</v>
      </c>
      <c r="I27" s="10">
        <f>SUMPRODUCT(C28:C30,I28:I30)/C27</f>
        <v>0.21052080004750934</v>
      </c>
      <c r="J27" s="10">
        <v>1.839506198512759</v>
      </c>
      <c r="K27" s="10">
        <v>0.21042801078490039</v>
      </c>
      <c r="L27" s="10">
        <v>1.7356496203555702</v>
      </c>
      <c r="M27" s="10">
        <v>0.22170782114454676</v>
      </c>
    </row>
    <row r="28" spans="1:13" x14ac:dyDescent="0.3">
      <c r="A28" s="6" t="s">
        <v>23</v>
      </c>
      <c r="B28" s="16">
        <f t="shared" si="0"/>
        <v>4356923.3564498415</v>
      </c>
      <c r="C28" s="16">
        <f t="shared" si="0"/>
        <v>3105975.1643400295</v>
      </c>
      <c r="D28" s="20">
        <v>4238863.4916098733</v>
      </c>
      <c r="E28" s="20">
        <v>3061984.7056899592</v>
      </c>
      <c r="F28" s="20">
        <v>4245228.1063098256</v>
      </c>
      <c r="G28" s="20">
        <v>3057220.8371799639</v>
      </c>
      <c r="H28" s="11">
        <f t="shared" ref="H28:I30" si="1">IFERROR((B24*H24+B16*H16)/B28,0)</f>
        <v>2.2122973201054115</v>
      </c>
      <c r="I28" s="11">
        <f t="shared" si="1"/>
        <v>0.33865012038052161</v>
      </c>
      <c r="J28" s="11">
        <v>2.2300815993883605</v>
      </c>
      <c r="K28" s="11">
        <v>0.34372252587792185</v>
      </c>
      <c r="L28" s="11">
        <v>2.3197593311757285</v>
      </c>
      <c r="M28" s="11">
        <v>0.35766765021257407</v>
      </c>
    </row>
    <row r="29" spans="1:13" x14ac:dyDescent="0.3">
      <c r="A29" s="6" t="s">
        <v>24</v>
      </c>
      <c r="B29" s="16">
        <f t="shared" si="0"/>
        <v>3501449.2514000004</v>
      </c>
      <c r="C29" s="16">
        <f t="shared" si="0"/>
        <v>2043047.0814299993</v>
      </c>
      <c r="D29" s="20">
        <v>3283108.3232899979</v>
      </c>
      <c r="E29" s="20">
        <v>2045297.9099500009</v>
      </c>
      <c r="F29" s="20">
        <v>2677034.37904</v>
      </c>
      <c r="G29" s="20">
        <v>1965293.4071100005</v>
      </c>
      <c r="H29" s="11">
        <f t="shared" si="1"/>
        <v>1.4186251333920186</v>
      </c>
      <c r="I29" s="11">
        <f t="shared" si="1"/>
        <v>2.2168807730961217E-2</v>
      </c>
      <c r="J29" s="11">
        <v>1.3387198896592185</v>
      </c>
      <c r="K29" s="11">
        <v>1.745813330450904E-2</v>
      </c>
      <c r="L29" s="11">
        <v>0.81242683230473245</v>
      </c>
      <c r="M29" s="11">
        <v>1.7717002725853481E-2</v>
      </c>
    </row>
    <row r="30" spans="1:13" x14ac:dyDescent="0.3">
      <c r="A30" s="19" t="s">
        <v>25</v>
      </c>
      <c r="B30" s="16">
        <f t="shared" si="0"/>
        <v>6304.5418000000009</v>
      </c>
      <c r="C30" s="16">
        <f t="shared" si="0"/>
        <v>63519.551530000004</v>
      </c>
      <c r="D30" s="20">
        <v>6499.0858499999995</v>
      </c>
      <c r="E30" s="20">
        <v>64995.099470000001</v>
      </c>
      <c r="F30" s="20">
        <v>5049.8777600000003</v>
      </c>
      <c r="G30" s="20">
        <v>68252.189780000001</v>
      </c>
      <c r="H30" s="11">
        <f t="shared" si="1"/>
        <v>7.6135588473693672E-2</v>
      </c>
      <c r="I30" s="11">
        <f t="shared" si="1"/>
        <v>3.4271056274253892E-3</v>
      </c>
      <c r="J30" s="11">
        <v>7.6164557820081732E-2</v>
      </c>
      <c r="K30" s="11">
        <v>3.2603999490424963E-3</v>
      </c>
      <c r="L30" s="11">
        <v>0.11584438828079671</v>
      </c>
      <c r="M30" s="11">
        <v>5.4889431197382458E-3</v>
      </c>
    </row>
    <row r="31" spans="1:13" x14ac:dyDescent="0.3">
      <c r="A31" s="18" t="s">
        <v>27</v>
      </c>
    </row>
    <row r="32" spans="1:13" ht="54.75" customHeight="1" x14ac:dyDescent="0.3">
      <c r="A32" s="22" t="s">
        <v>21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" x14ac:dyDescent="0.3">
      <c r="A33" s="9" t="s">
        <v>22</v>
      </c>
    </row>
    <row r="34" spans="1:1" x14ac:dyDescent="0.3">
      <c r="A34" s="9" t="s">
        <v>26</v>
      </c>
    </row>
    <row r="36" spans="1:1" x14ac:dyDescent="0.3">
      <c r="A36" s="9" t="s">
        <v>28</v>
      </c>
    </row>
  </sheetData>
  <mergeCells count="16">
    <mergeCell ref="A32:M32"/>
    <mergeCell ref="A8:A10"/>
    <mergeCell ref="B8:G8"/>
    <mergeCell ref="H8:M8"/>
    <mergeCell ref="B9:C9"/>
    <mergeCell ref="D9:E9"/>
    <mergeCell ref="F9:G9"/>
    <mergeCell ref="H9:I9"/>
    <mergeCell ref="J9:K9"/>
    <mergeCell ref="L9:M9"/>
    <mergeCell ref="A6:M6"/>
    <mergeCell ref="J1:M1"/>
    <mergeCell ref="J2:M2"/>
    <mergeCell ref="J3:M3"/>
    <mergeCell ref="J4:M4"/>
    <mergeCell ref="A5:M5"/>
  </mergeCells>
  <pageMargins left="0.31496062992125984" right="0.31496062992125984" top="0.35433070866141736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2021-04-23T06:35:43Z</cp:lastPrinted>
  <dcterms:created xsi:type="dcterms:W3CDTF">2014-10-22T12:24:17Z</dcterms:created>
  <dcterms:modified xsi:type="dcterms:W3CDTF">2021-05-21T13:41:31Z</dcterms:modified>
</cp:coreProperties>
</file>